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\Documents\MYC stuff\2020 420 Nationals Stuff\"/>
    </mc:Choice>
  </mc:AlternateContent>
  <xr:revisionPtr revIDLastSave="0" documentId="8_{381A1522-F525-4641-B97D-375DA6ED878E}" xr6:coauthVersionLast="45" xr6:coauthVersionMax="45" xr10:uidLastSave="{00000000-0000-0000-0000-000000000000}"/>
  <bookViews>
    <workbookView xWindow="-120" yWindow="-120" windowWidth="20730" windowHeight="11760" xr2:uid="{3976B2C4-79A8-461F-97E4-A20B0FC20EF5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4" i="1" l="1"/>
  <c r="N15" i="1" s="1"/>
  <c r="N11" i="1"/>
  <c r="B14" i="1" l="1"/>
  <c r="B12" i="1"/>
  <c r="B11" i="1"/>
  <c r="G9" i="1"/>
  <c r="D15" i="1"/>
  <c r="G13" i="1"/>
  <c r="B16" i="1" l="1"/>
  <c r="B15" i="1"/>
  <c r="B10" i="1"/>
  <c r="B13" i="1"/>
  <c r="E23" i="1"/>
  <c r="G20" i="1"/>
  <c r="E8" i="1"/>
  <c r="J22" i="1"/>
  <c r="B19" i="1" s="1"/>
  <c r="G22" i="1"/>
  <c r="B17" i="1" l="1"/>
</calcChain>
</file>

<file path=xl/sharedStrings.xml><?xml version="1.0" encoding="utf-8"?>
<sst xmlns="http://schemas.openxmlformats.org/spreadsheetml/2006/main" count="48" uniqueCount="46">
  <si>
    <t>A</t>
  </si>
  <si>
    <t>B</t>
  </si>
  <si>
    <t>C</t>
  </si>
  <si>
    <t>a</t>
  </si>
  <si>
    <t>b</t>
  </si>
  <si>
    <t xml:space="preserve">c        </t>
  </si>
  <si>
    <t>if c =</t>
  </si>
  <si>
    <t>a =</t>
  </si>
  <si>
    <t>b =</t>
  </si>
  <si>
    <t>60 deg int angle from CB axis to BA axis</t>
  </si>
  <si>
    <t>Reference set:</t>
  </si>
  <si>
    <t>meters</t>
  </si>
  <si>
    <t>Marks 4s4p</t>
  </si>
  <si>
    <t>mark 1</t>
  </si>
  <si>
    <t>mark 2</t>
  </si>
  <si>
    <t>mark 3</t>
  </si>
  <si>
    <t>mark 5</t>
  </si>
  <si>
    <t>beat length  4 to 1</t>
  </si>
  <si>
    <t xml:space="preserve">     a</t>
  </si>
  <si>
    <t>Course Calc 420 Nats</t>
  </si>
  <si>
    <t>nm</t>
  </si>
  <si>
    <t>Change!</t>
  </si>
  <si>
    <t>Start to 1</t>
  </si>
  <si>
    <t>1 to 4</t>
  </si>
  <si>
    <t>4 to 1</t>
  </si>
  <si>
    <t>1 to 2</t>
  </si>
  <si>
    <t>2 to 3</t>
  </si>
  <si>
    <t>3 to 5</t>
  </si>
  <si>
    <t>5 to Finish</t>
  </si>
  <si>
    <t>Total dist</t>
  </si>
  <si>
    <t>1st windward leg from GATE to Mark 1</t>
  </si>
  <si>
    <t>Leg</t>
  </si>
  <si>
    <t>Live calc - Lengths based on determined beat length in A2 *** do not touch these!</t>
  </si>
  <si>
    <t>c =</t>
  </si>
  <si>
    <t>Start boat</t>
  </si>
  <si>
    <t>on this axis</t>
  </si>
  <si>
    <t>Beat to Fin. (a) in meters</t>
  </si>
  <si>
    <t>&gt;&gt;&gt;&gt;&gt;&gt;&gt;&gt;&gt;</t>
  </si>
  <si>
    <t>&lt;&lt;&lt;&lt;&lt;&lt;&lt;&lt;&lt;</t>
  </si>
  <si>
    <t xml:space="preserve">Calculated distances </t>
  </si>
  <si>
    <t>Ratio: beat/reach = 1/2 length</t>
  </si>
  <si>
    <t>(included in leg length)</t>
  </si>
  <si>
    <t>lengths (nm)</t>
  </si>
  <si>
    <t>5 to finish in meters</t>
  </si>
  <si>
    <t>60 deg</t>
  </si>
  <si>
    <t>trig calcs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</si>
</sst>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rgb="FFFFFF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22"/>
      <color rgb="FFFFFF00"/>
      <name val="Calibri"/>
      <family val="2"/>
      <scheme val="minor"/>
    </font>
    <font>
      <sz val="20"/>
      <color rgb="FFFFFF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0" borderId="0" xfId="0" applyFill="1"/>
    <xf numFmtId="0" fontId="0" fillId="4" borderId="0" xfId="0" applyFill="1"/>
    <xf numFmtId="0" fontId="3" fillId="3" borderId="0" xfId="0" applyFont="1" applyFill="1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5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5" fillId="5" borderId="0" xfId="0" applyFont="1" applyFill="1" applyAlignment="1">
      <alignment horizontal="left"/>
    </xf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0" fillId="2" borderId="0" xfId="0" applyFont="1" applyFill="1"/>
    <xf numFmtId="0" fontId="3" fillId="3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3" borderId="0" xfId="0" applyFont="1" applyFill="1" applyAlignment="1">
      <alignment horizontal="center"/>
    </xf>
    <xf numFmtId="0" fontId="0" fillId="6" borderId="0" xfId="0" applyFill="1"/>
    <xf numFmtId="0" fontId="0" fillId="3" borderId="0" xfId="0" applyFill="1"/>
    <xf numFmtId="0" fontId="8" fillId="0" borderId="0" xfId="0" applyFont="1"/>
    <xf numFmtId="0" fontId="2" fillId="6" borderId="0" xfId="0" applyFont="1" applyFill="1"/>
    <xf numFmtId="0" fontId="2" fillId="6" borderId="0" xfId="0" applyFont="1" applyFill="1" applyAlignment="1">
      <alignment horizontal="left"/>
    </xf>
    <xf numFmtId="0" fontId="0" fillId="6" borderId="0" xfId="0" applyFill="1" applyAlignment="1">
      <alignment horizontal="left"/>
    </xf>
    <xf numFmtId="0" fontId="9" fillId="6" borderId="0" xfId="0" applyFont="1" applyFill="1"/>
    <xf numFmtId="0" fontId="10" fillId="3" borderId="0" xfId="0" applyFont="1" applyFill="1"/>
    <xf numFmtId="0" fontId="11" fillId="3" borderId="0" xfId="0" applyFont="1" applyFill="1"/>
    <xf numFmtId="0" fontId="0" fillId="2" borderId="0" xfId="0" quotePrefix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7</xdr:row>
      <xdr:rowOff>7145</xdr:rowOff>
    </xdr:from>
    <xdr:to>
      <xdr:col>6</xdr:col>
      <xdr:colOff>209550</xdr:colOff>
      <xdr:row>22</xdr:row>
      <xdr:rowOff>171451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38935F8E-50B4-41A0-BCF1-32FCEBD7D0AD}"/>
            </a:ext>
          </a:extLst>
        </xdr:cNvPr>
        <xdr:cNvGrpSpPr/>
      </xdr:nvGrpSpPr>
      <xdr:grpSpPr>
        <a:xfrm>
          <a:off x="4096808" y="1912145"/>
          <a:ext cx="1351492" cy="3021806"/>
          <a:chOff x="0" y="0"/>
          <a:chExt cx="914400" cy="2057400"/>
        </a:xfrm>
      </xdr:grpSpPr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0987070C-9B88-44A2-BB64-63202DF05215}"/>
              </a:ext>
            </a:extLst>
          </xdr:cNvPr>
          <xdr:cNvCxnSpPr/>
        </xdr:nvCxnSpPr>
        <xdr:spPr>
          <a:xfrm>
            <a:off x="685800" y="0"/>
            <a:ext cx="0" cy="1371600"/>
          </a:xfrm>
          <a:prstGeom prst="line">
            <a:avLst/>
          </a:prstGeom>
          <a:ln w="285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" name="Straight Connector 13">
            <a:extLst>
              <a:ext uri="{FF2B5EF4-FFF2-40B4-BE49-F238E27FC236}">
                <a16:creationId xmlns:a16="http://schemas.microsoft.com/office/drawing/2014/main" id="{C629E34D-3C0F-4669-91A9-C319129C606C}"/>
              </a:ext>
            </a:extLst>
          </xdr:cNvPr>
          <xdr:cNvCxnSpPr/>
        </xdr:nvCxnSpPr>
        <xdr:spPr>
          <a:xfrm>
            <a:off x="685800" y="1371600"/>
            <a:ext cx="0" cy="685800"/>
          </a:xfrm>
          <a:prstGeom prst="line">
            <a:avLst/>
          </a:prstGeom>
          <a:ln w="285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" name="Straight Connector 14">
            <a:extLst>
              <a:ext uri="{FF2B5EF4-FFF2-40B4-BE49-F238E27FC236}">
                <a16:creationId xmlns:a16="http://schemas.microsoft.com/office/drawing/2014/main" id="{923F90B0-0D6F-4B5B-9C90-AB8DF4103C02}"/>
              </a:ext>
            </a:extLst>
          </xdr:cNvPr>
          <xdr:cNvCxnSpPr/>
        </xdr:nvCxnSpPr>
        <xdr:spPr>
          <a:xfrm>
            <a:off x="457200" y="1371600"/>
            <a:ext cx="457200" cy="0"/>
          </a:xfrm>
          <a:prstGeom prst="line">
            <a:avLst/>
          </a:prstGeom>
          <a:ln w="127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102E280B-4226-4497-BB02-59E7268A4F05}"/>
              </a:ext>
            </a:extLst>
          </xdr:cNvPr>
          <xdr:cNvCxnSpPr/>
        </xdr:nvCxnSpPr>
        <xdr:spPr>
          <a:xfrm>
            <a:off x="12700" y="1714500"/>
            <a:ext cx="673100" cy="0"/>
          </a:xfrm>
          <a:prstGeom prst="line">
            <a:avLst/>
          </a:prstGeom>
          <a:ln w="12700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Straight Connector 16">
            <a:extLst>
              <a:ext uri="{FF2B5EF4-FFF2-40B4-BE49-F238E27FC236}">
                <a16:creationId xmlns:a16="http://schemas.microsoft.com/office/drawing/2014/main" id="{DB0A539E-9A9E-4397-B179-21EBAA419909}"/>
              </a:ext>
            </a:extLst>
          </xdr:cNvPr>
          <xdr:cNvCxnSpPr/>
        </xdr:nvCxnSpPr>
        <xdr:spPr>
          <a:xfrm>
            <a:off x="12700" y="342900"/>
            <a:ext cx="685800" cy="0"/>
          </a:xfrm>
          <a:prstGeom prst="line">
            <a:avLst/>
          </a:prstGeom>
          <a:ln w="12700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Straight Connector 17">
            <a:extLst>
              <a:ext uri="{FF2B5EF4-FFF2-40B4-BE49-F238E27FC236}">
                <a16:creationId xmlns:a16="http://schemas.microsoft.com/office/drawing/2014/main" id="{DA898132-2AD2-45C9-8539-C8B7E2DFAD18}"/>
              </a:ext>
            </a:extLst>
          </xdr:cNvPr>
          <xdr:cNvCxnSpPr/>
        </xdr:nvCxnSpPr>
        <xdr:spPr>
          <a:xfrm flipH="1">
            <a:off x="0" y="0"/>
            <a:ext cx="685800" cy="342900"/>
          </a:xfrm>
          <a:prstGeom prst="line">
            <a:avLst/>
          </a:prstGeom>
          <a:ln w="285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Straight Connector 18">
            <a:extLst>
              <a:ext uri="{FF2B5EF4-FFF2-40B4-BE49-F238E27FC236}">
                <a16:creationId xmlns:a16="http://schemas.microsoft.com/office/drawing/2014/main" id="{623F4A84-19C4-4A60-B911-A1140721C0A4}"/>
              </a:ext>
            </a:extLst>
          </xdr:cNvPr>
          <xdr:cNvCxnSpPr/>
        </xdr:nvCxnSpPr>
        <xdr:spPr>
          <a:xfrm flipH="1" flipV="1">
            <a:off x="12700" y="1714500"/>
            <a:ext cx="685800" cy="342900"/>
          </a:xfrm>
          <a:prstGeom prst="line">
            <a:avLst/>
          </a:prstGeom>
          <a:ln w="285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" name="Straight Connector 19">
            <a:extLst>
              <a:ext uri="{FF2B5EF4-FFF2-40B4-BE49-F238E27FC236}">
                <a16:creationId xmlns:a16="http://schemas.microsoft.com/office/drawing/2014/main" id="{D6544CB9-2FE8-4060-9635-1BD988498203}"/>
              </a:ext>
            </a:extLst>
          </xdr:cNvPr>
          <xdr:cNvCxnSpPr/>
        </xdr:nvCxnSpPr>
        <xdr:spPr>
          <a:xfrm>
            <a:off x="12700" y="342900"/>
            <a:ext cx="0" cy="1371600"/>
          </a:xfrm>
          <a:prstGeom prst="line">
            <a:avLst/>
          </a:prstGeom>
          <a:ln w="285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495300</xdr:colOff>
      <xdr:row>20</xdr:row>
      <xdr:rowOff>47625</xdr:rowOff>
    </xdr:from>
    <xdr:to>
      <xdr:col>7</xdr:col>
      <xdr:colOff>19050</xdr:colOff>
      <xdr:row>20</xdr:row>
      <xdr:rowOff>47625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02C15EFC-2437-4E44-9A1D-C5BFC49A8559}"/>
            </a:ext>
          </a:extLst>
        </xdr:cNvPr>
        <xdr:cNvCxnSpPr/>
      </xdr:nvCxnSpPr>
      <xdr:spPr>
        <a:xfrm flipH="1">
          <a:off x="5543550" y="5000625"/>
          <a:ext cx="7429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609600</xdr:colOff>
      <xdr:row>2</xdr:row>
      <xdr:rowOff>19050</xdr:rowOff>
    </xdr:from>
    <xdr:to>
      <xdr:col>4</xdr:col>
      <xdr:colOff>200025</xdr:colOff>
      <xdr:row>3</xdr:row>
      <xdr:rowOff>66675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7ECCA059-1845-4697-89CF-82D35FAB2141}"/>
            </a:ext>
          </a:extLst>
        </xdr:cNvPr>
        <xdr:cNvCxnSpPr/>
      </xdr:nvCxnSpPr>
      <xdr:spPr>
        <a:xfrm flipV="1">
          <a:off x="2552700" y="476250"/>
          <a:ext cx="257175" cy="238125"/>
        </a:xfrm>
        <a:prstGeom prst="straightConnector1">
          <a:avLst/>
        </a:prstGeom>
        <a:ln w="762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581025</xdr:colOff>
      <xdr:row>4</xdr:row>
      <xdr:rowOff>28573</xdr:rowOff>
    </xdr:from>
    <xdr:to>
      <xdr:col>18</xdr:col>
      <xdr:colOff>600080</xdr:colOff>
      <xdr:row>8</xdr:row>
      <xdr:rowOff>180975</xdr:rowOff>
    </xdr:to>
    <xdr:sp macro="" textlink="">
      <xdr:nvSpPr>
        <xdr:cNvPr id="26" name="Right Triangle 25">
          <a:extLst>
            <a:ext uri="{FF2B5EF4-FFF2-40B4-BE49-F238E27FC236}">
              <a16:creationId xmlns:a16="http://schemas.microsoft.com/office/drawing/2014/main" id="{D3A3EFC8-DF95-47EF-BAE9-F4654CA61D49}"/>
            </a:ext>
          </a:extLst>
        </xdr:cNvPr>
        <xdr:cNvSpPr/>
      </xdr:nvSpPr>
      <xdr:spPr>
        <a:xfrm rot="16200000">
          <a:off x="5919789" y="-309566"/>
          <a:ext cx="1104902" cy="2733680"/>
        </a:xfrm>
        <a:prstGeom prst="rt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808F2-2081-4890-ABE7-26CDCF824D0A}">
  <dimension ref="A1:T27"/>
  <sheetViews>
    <sheetView tabSelected="1" zoomScale="90" zoomScaleNormal="90" workbookViewId="0">
      <selection activeCell="E3" sqref="E3"/>
    </sheetView>
  </sheetViews>
  <sheetFormatPr defaultRowHeight="15" x14ac:dyDescent="0.25"/>
  <cols>
    <col min="1" max="1" width="29.140625" customWidth="1"/>
    <col min="2" max="2" width="10.28515625" customWidth="1"/>
    <col min="3" max="3" width="10.5703125" customWidth="1"/>
    <col min="4" max="4" width="10" customWidth="1"/>
    <col min="5" max="5" width="9.140625" customWidth="1"/>
    <col min="9" max="9" width="15.42578125" customWidth="1"/>
    <col min="10" max="10" width="5.85546875" style="2" customWidth="1"/>
    <col min="11" max="11" width="7.28515625" customWidth="1"/>
    <col min="12" max="12" width="3" customWidth="1"/>
    <col min="13" max="13" width="9.140625" style="2"/>
  </cols>
  <sheetData>
    <row r="1" spans="1:20" s="19" customFormat="1" ht="31.5" x14ac:dyDescent="0.5">
      <c r="A1" s="17" t="s">
        <v>19</v>
      </c>
      <c r="B1" s="17"/>
      <c r="C1" s="17"/>
      <c r="D1" s="19" t="s">
        <v>44</v>
      </c>
      <c r="E1" s="17"/>
      <c r="F1" s="18" t="s">
        <v>40</v>
      </c>
      <c r="J1" s="20"/>
    </row>
    <row r="2" spans="1:20" s="14" customFormat="1" ht="21" x14ac:dyDescent="0.35">
      <c r="A2" s="13" t="s">
        <v>30</v>
      </c>
      <c r="B2" s="13"/>
      <c r="C2" s="13"/>
      <c r="D2" s="16"/>
      <c r="E2" s="25">
        <v>0.6</v>
      </c>
      <c r="F2" s="13" t="s">
        <v>20</v>
      </c>
    </row>
    <row r="4" spans="1:20" ht="31.5" x14ac:dyDescent="0.5">
      <c r="B4" s="33" t="s">
        <v>37</v>
      </c>
      <c r="C4" s="27"/>
      <c r="D4" s="28" t="s">
        <v>21</v>
      </c>
      <c r="F4" s="34" t="s">
        <v>38</v>
      </c>
      <c r="G4" s="27"/>
      <c r="M4" s="17" t="s">
        <v>45</v>
      </c>
      <c r="N4" s="18"/>
      <c r="O4" s="17"/>
      <c r="P4" s="17"/>
      <c r="Q4" s="17"/>
      <c r="R4" s="17"/>
      <c r="S4" s="17"/>
      <c r="T4" s="21" t="s">
        <v>1</v>
      </c>
    </row>
    <row r="5" spans="1:20" ht="21" x14ac:dyDescent="0.35">
      <c r="M5" s="15"/>
      <c r="N5" s="15"/>
      <c r="O5" s="15"/>
      <c r="P5" s="15"/>
      <c r="Q5" s="15"/>
      <c r="R5" s="15"/>
      <c r="S5" s="15"/>
      <c r="T5" s="15"/>
    </row>
    <row r="6" spans="1:20" x14ac:dyDescent="0.25">
      <c r="M6" s="3" t="s">
        <v>9</v>
      </c>
      <c r="N6" s="4"/>
      <c r="O6" s="3"/>
      <c r="P6" s="3"/>
      <c r="Q6" s="3"/>
      <c r="R6" s="5" t="s">
        <v>5</v>
      </c>
      <c r="S6" s="3"/>
      <c r="T6" s="3"/>
    </row>
    <row r="7" spans="1:20" x14ac:dyDescent="0.25">
      <c r="F7" s="10" t="s">
        <v>13</v>
      </c>
      <c r="G7" s="2"/>
      <c r="M7" s="3"/>
      <c r="N7" s="4"/>
      <c r="O7" s="3"/>
      <c r="P7" s="3"/>
      <c r="Q7" s="3"/>
      <c r="R7" s="3"/>
      <c r="S7" s="3"/>
      <c r="T7" s="3" t="s">
        <v>3</v>
      </c>
    </row>
    <row r="8" spans="1:20" x14ac:dyDescent="0.25">
      <c r="A8" t="s">
        <v>39</v>
      </c>
      <c r="E8" s="1">
        <f>Sheet1!N14</f>
        <v>0.30000000000000004</v>
      </c>
      <c r="G8" s="2"/>
      <c r="M8" s="3"/>
      <c r="N8" s="4"/>
      <c r="O8" s="3"/>
      <c r="P8" s="3"/>
      <c r="Q8" s="3"/>
      <c r="R8" s="3"/>
      <c r="S8" s="3"/>
      <c r="T8" s="3"/>
    </row>
    <row r="9" spans="1:20" x14ac:dyDescent="0.25">
      <c r="A9" s="29" t="s">
        <v>31</v>
      </c>
      <c r="B9" s="30" t="s">
        <v>42</v>
      </c>
      <c r="F9" s="23" t="s">
        <v>18</v>
      </c>
      <c r="G9" s="24">
        <f>Sheet1!N15</f>
        <v>0.15000000000000005</v>
      </c>
      <c r="H9" t="s">
        <v>41</v>
      </c>
      <c r="M9" s="3" t="s">
        <v>10</v>
      </c>
      <c r="N9" s="4"/>
      <c r="O9" s="3"/>
      <c r="P9" s="3"/>
      <c r="Q9" s="3"/>
      <c r="R9" s="3"/>
      <c r="S9" s="3"/>
      <c r="T9" s="3"/>
    </row>
    <row r="10" spans="1:20" x14ac:dyDescent="0.25">
      <c r="A10" s="26" t="s">
        <v>22</v>
      </c>
      <c r="B10" s="31">
        <f>E2+N15</f>
        <v>0.75</v>
      </c>
      <c r="D10" s="11" t="s">
        <v>14</v>
      </c>
      <c r="G10" s="2"/>
      <c r="M10" s="5" t="s">
        <v>6</v>
      </c>
      <c r="N10" s="4">
        <v>1</v>
      </c>
      <c r="O10" s="3"/>
      <c r="P10" s="5" t="s">
        <v>0</v>
      </c>
      <c r="Q10" s="3"/>
      <c r="R10" s="6" t="s">
        <v>4</v>
      </c>
      <c r="S10" s="3"/>
      <c r="T10" s="3" t="s">
        <v>2</v>
      </c>
    </row>
    <row r="11" spans="1:20" x14ac:dyDescent="0.25">
      <c r="A11" s="26" t="s">
        <v>23</v>
      </c>
      <c r="B11" s="31">
        <f>E2</f>
        <v>0.6</v>
      </c>
      <c r="G11" s="2"/>
      <c r="M11" s="5" t="s">
        <v>7</v>
      </c>
      <c r="N11" s="35">
        <f>COS(60*PI()/180)</f>
        <v>0.50000000000000011</v>
      </c>
      <c r="O11" s="3"/>
      <c r="P11" s="3"/>
      <c r="Q11" s="3"/>
      <c r="R11" s="3"/>
      <c r="S11" s="3"/>
      <c r="T11" s="3"/>
    </row>
    <row r="12" spans="1:20" x14ac:dyDescent="0.25">
      <c r="A12" s="26" t="s">
        <v>24</v>
      </c>
      <c r="B12" s="31">
        <f>E2</f>
        <v>0.6</v>
      </c>
      <c r="G12" s="2"/>
      <c r="M12" s="5" t="s">
        <v>8</v>
      </c>
      <c r="N12" s="4">
        <v>0.86599999999999999</v>
      </c>
      <c r="O12" s="3"/>
      <c r="P12" s="3"/>
      <c r="Q12" s="3"/>
      <c r="R12" s="3"/>
      <c r="S12" s="3"/>
      <c r="T12" s="3"/>
    </row>
    <row r="13" spans="1:20" x14ac:dyDescent="0.25">
      <c r="A13" s="26" t="s">
        <v>25</v>
      </c>
      <c r="B13" s="31">
        <f>N14</f>
        <v>0.30000000000000004</v>
      </c>
      <c r="G13" s="2">
        <f>E2</f>
        <v>0.6</v>
      </c>
      <c r="H13" t="s">
        <v>17</v>
      </c>
      <c r="M13" s="3" t="s">
        <v>32</v>
      </c>
      <c r="N13" s="4"/>
      <c r="O13" s="3"/>
      <c r="P13" s="3"/>
      <c r="Q13" s="3"/>
      <c r="R13" s="3"/>
      <c r="S13" s="3"/>
      <c r="T13" s="3"/>
    </row>
    <row r="14" spans="1:20" x14ac:dyDescent="0.25">
      <c r="A14" s="26" t="s">
        <v>26</v>
      </c>
      <c r="B14" s="31">
        <f>E2</f>
        <v>0.6</v>
      </c>
      <c r="G14" s="2"/>
      <c r="M14" s="5" t="s">
        <v>33</v>
      </c>
      <c r="N14" s="4">
        <f>E2*N11</f>
        <v>0.30000000000000004</v>
      </c>
      <c r="O14" s="3"/>
      <c r="P14" s="3"/>
      <c r="Q14" s="3"/>
      <c r="R14" s="3"/>
      <c r="S14" s="3"/>
      <c r="T14" s="3"/>
    </row>
    <row r="15" spans="1:20" x14ac:dyDescent="0.25">
      <c r="A15" s="26" t="s">
        <v>27</v>
      </c>
      <c r="B15" s="31">
        <f>N14</f>
        <v>0.30000000000000004</v>
      </c>
      <c r="D15">
        <f xml:space="preserve"> E2</f>
        <v>0.6</v>
      </c>
      <c r="G15" s="2"/>
      <c r="M15" s="5" t="s">
        <v>7</v>
      </c>
      <c r="N15" s="4">
        <f>N14*N11</f>
        <v>0.15000000000000005</v>
      </c>
      <c r="O15" s="3"/>
      <c r="P15" s="3"/>
      <c r="Q15" s="3"/>
      <c r="R15" s="3"/>
      <c r="S15" s="3"/>
      <c r="T15" s="3"/>
    </row>
    <row r="16" spans="1:20" x14ac:dyDescent="0.25">
      <c r="A16" s="26" t="s">
        <v>28</v>
      </c>
      <c r="B16" s="31">
        <f>N15</f>
        <v>0.15000000000000005</v>
      </c>
      <c r="G16" s="2"/>
      <c r="M16" s="3"/>
      <c r="N16" s="4"/>
      <c r="O16" s="3"/>
      <c r="P16" s="3"/>
      <c r="Q16" s="3"/>
      <c r="R16" s="3"/>
      <c r="S16" s="3"/>
      <c r="T16" s="3"/>
    </row>
    <row r="17" spans="1:11" x14ac:dyDescent="0.25">
      <c r="A17" s="29" t="s">
        <v>29</v>
      </c>
      <c r="B17" s="30">
        <f>SUM(B10:B16)</f>
        <v>3.3000000000000003</v>
      </c>
      <c r="G17" s="2"/>
    </row>
    <row r="18" spans="1:11" x14ac:dyDescent="0.25">
      <c r="G18" s="12" t="s">
        <v>12</v>
      </c>
    </row>
    <row r="19" spans="1:11" x14ac:dyDescent="0.25">
      <c r="A19" s="32" t="s">
        <v>43</v>
      </c>
      <c r="B19" s="31">
        <f>J22</f>
        <v>277.80000000000007</v>
      </c>
      <c r="G19" s="2"/>
    </row>
    <row r="20" spans="1:11" x14ac:dyDescent="0.25">
      <c r="G20" s="2">
        <f>Sheet1!N15</f>
        <v>0.15000000000000005</v>
      </c>
      <c r="H20" s="8" t="s">
        <v>34</v>
      </c>
      <c r="I20" s="8"/>
    </row>
    <row r="21" spans="1:11" x14ac:dyDescent="0.25">
      <c r="D21" s="11" t="s">
        <v>15</v>
      </c>
      <c r="G21" s="2"/>
      <c r="H21" s="8" t="s">
        <v>35</v>
      </c>
      <c r="I21" s="8"/>
    </row>
    <row r="22" spans="1:11" x14ac:dyDescent="0.25">
      <c r="F22" s="23" t="s">
        <v>18</v>
      </c>
      <c r="G22" s="24">
        <f>Sheet1!N15</f>
        <v>0.15000000000000005</v>
      </c>
      <c r="H22" s="9" t="s">
        <v>36</v>
      </c>
      <c r="I22" s="9"/>
      <c r="J22" s="22">
        <f>Sheet1!N15*1852</f>
        <v>277.80000000000007</v>
      </c>
      <c r="K22" s="9" t="s">
        <v>11</v>
      </c>
    </row>
    <row r="23" spans="1:11" x14ac:dyDescent="0.25">
      <c r="E23" s="1">
        <f>Sheet1!N14</f>
        <v>0.30000000000000004</v>
      </c>
      <c r="G23" s="2"/>
    </row>
    <row r="24" spans="1:11" x14ac:dyDescent="0.25">
      <c r="F24" s="10" t="s">
        <v>16</v>
      </c>
      <c r="G24" s="2"/>
    </row>
    <row r="27" spans="1:11" x14ac:dyDescent="0.25">
      <c r="G27" s="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D66F3-1684-4A19-BE05-C25336619344}">
  <dimension ref="L13:L17"/>
  <sheetViews>
    <sheetView zoomScale="75" zoomScaleNormal="75" workbookViewId="0">
      <selection activeCell="C2" sqref="C2:J14"/>
    </sheetView>
  </sheetViews>
  <sheetFormatPr defaultColWidth="13.5703125" defaultRowHeight="18.75" customHeight="1" x14ac:dyDescent="0.25"/>
  <sheetData>
    <row r="13" spans="12:12" ht="18.75" customHeight="1" x14ac:dyDescent="0.25">
      <c r="L13" s="7"/>
    </row>
    <row r="14" spans="12:12" ht="18.75" customHeight="1" x14ac:dyDescent="0.25">
      <c r="L14" s="7"/>
    </row>
    <row r="15" spans="12:12" ht="18.75" customHeight="1" x14ac:dyDescent="0.25">
      <c r="L15" s="7"/>
    </row>
    <row r="16" spans="12:12" ht="18.75" customHeight="1" x14ac:dyDescent="0.25">
      <c r="L16" s="7"/>
    </row>
    <row r="17" spans="12:12" ht="18.75" customHeight="1" x14ac:dyDescent="0.25">
      <c r="L17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Stephen Bolton</cp:lastModifiedBy>
  <dcterms:created xsi:type="dcterms:W3CDTF">2019-12-16T06:19:03Z</dcterms:created>
  <dcterms:modified xsi:type="dcterms:W3CDTF">2020-01-01T20:10:35Z</dcterms:modified>
</cp:coreProperties>
</file>